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18195" windowHeight="4470" tabRatio="598" activeTab="2"/>
  </bookViews>
  <sheets>
    <sheet name="Everpure" sheetId="2" r:id="rId1"/>
    <sheet name="Sheet3" sheetId="3" r:id="rId2"/>
    <sheet name="Steamers" sheetId="1" r:id="rId3"/>
  </sheets>
  <definedNames>
    <definedName name="_xlnm.Print_Area" localSheetId="2">Steamers!$A$1:$O$66</definedName>
  </definedNames>
  <calcPr calcId="145621"/>
</workbook>
</file>

<file path=xl/calcChain.xml><?xml version="1.0" encoding="utf-8"?>
<calcChain xmlns="http://schemas.openxmlformats.org/spreadsheetml/2006/main">
  <c r="G21" i="1" l="1"/>
  <c r="F19" i="1" l="1"/>
  <c r="G19" i="1" s="1"/>
  <c r="F20" i="1"/>
  <c r="F17" i="1"/>
  <c r="F7" i="1"/>
  <c r="G33" i="1"/>
  <c r="G32" i="1"/>
  <c r="G31" i="1"/>
  <c r="G29" i="1"/>
  <c r="G28" i="1"/>
  <c r="G27" i="1"/>
  <c r="G26" i="1"/>
  <c r="G25" i="1"/>
  <c r="G24" i="1"/>
  <c r="H20" i="1"/>
  <c r="G22" i="1"/>
  <c r="G18" i="1"/>
  <c r="G14" i="1"/>
  <c r="G13" i="1"/>
  <c r="G12" i="1"/>
  <c r="F26" i="2"/>
  <c r="F14" i="2"/>
  <c r="F13" i="2"/>
  <c r="F12" i="2"/>
  <c r="F19" i="2" l="1"/>
  <c r="F18" i="2"/>
  <c r="F17" i="2"/>
  <c r="F7" i="2"/>
  <c r="F6" i="2"/>
  <c r="F5" i="2"/>
  <c r="F4" i="2"/>
  <c r="F10" i="1" l="1"/>
  <c r="F9" i="1"/>
  <c r="F8" i="1"/>
  <c r="H7" i="1"/>
  <c r="H8" i="1"/>
  <c r="H9" i="1"/>
  <c r="H10" i="1"/>
  <c r="H17" i="1"/>
  <c r="H33" i="1" l="1"/>
  <c r="H32" i="1"/>
  <c r="H31" i="1"/>
  <c r="H5" i="2" l="1"/>
  <c r="G19" i="2"/>
  <c r="G18" i="2"/>
  <c r="G17" i="2"/>
  <c r="H29" i="1" l="1"/>
  <c r="H28" i="1"/>
  <c r="H27" i="1"/>
  <c r="H26" i="1"/>
  <c r="H25" i="1"/>
  <c r="H24" i="1"/>
  <c r="H22" i="1"/>
  <c r="H21" i="1"/>
  <c r="H19" i="1"/>
  <c r="H16" i="1"/>
  <c r="H12" i="1"/>
  <c r="H13" i="1"/>
  <c r="H14" i="1"/>
  <c r="F14" i="1"/>
  <c r="H18" i="1"/>
</calcChain>
</file>

<file path=xl/sharedStrings.xml><?xml version="1.0" encoding="utf-8"?>
<sst xmlns="http://schemas.openxmlformats.org/spreadsheetml/2006/main" count="228" uniqueCount="108">
  <si>
    <t xml:space="preserve">MODEL </t>
  </si>
  <si>
    <t>21CET8</t>
  </si>
  <si>
    <t>21CET16</t>
  </si>
  <si>
    <t>21CGA5</t>
  </si>
  <si>
    <t>24CGA10</t>
  </si>
  <si>
    <t>24CEA10</t>
  </si>
  <si>
    <t>24CGP10</t>
  </si>
  <si>
    <t xml:space="preserve">STEAMCHEF SERIES </t>
  </si>
  <si>
    <t xml:space="preserve">STEAMCRAFT-GEMINI SERIES </t>
  </si>
  <si>
    <t>INTIAL FILL AT START UP (Gallons)</t>
  </si>
  <si>
    <t>22CET3.1 - Energy Star</t>
  </si>
  <si>
    <t>22CET6.1 - Energy Star</t>
  </si>
  <si>
    <t>22CGT3.1 - Energy Star</t>
  </si>
  <si>
    <t>22CGT6.1 - Energy Star</t>
  </si>
  <si>
    <t xml:space="preserve">EVERPURE FILTER TYPE </t>
  </si>
  <si>
    <t>9797-50CT</t>
  </si>
  <si>
    <t>9797-21</t>
  </si>
  <si>
    <t>CWT06</t>
  </si>
  <si>
    <t xml:space="preserve"> </t>
  </si>
  <si>
    <t>200,000 BTU Boilers (24CGM200, 42CKGM200)</t>
  </si>
  <si>
    <t>300,000 BTU Boilers (36CGM300, 42CKGM300, 36CGM16300)</t>
  </si>
  <si>
    <t>24 kW Boilers (24CEM24)</t>
  </si>
  <si>
    <t>36kW Boilers (24CEM36)</t>
  </si>
  <si>
    <t>48 kW Boilers (24CEM48)</t>
  </si>
  <si>
    <t>Steam Coil Boilers (24CSM, 36CSM16)</t>
  </si>
  <si>
    <t>CLARIS MODEL</t>
  </si>
  <si>
    <t>KLEANSTEAM MODEL</t>
  </si>
  <si>
    <t xml:space="preserve">EverPure Filters </t>
  </si>
  <si>
    <t xml:space="preserve">Model </t>
  </si>
  <si>
    <t>GPM</t>
  </si>
  <si>
    <t>GPD</t>
  </si>
  <si>
    <t xml:space="preserve">CR Cost </t>
  </si>
  <si>
    <t>MRS350BL</t>
  </si>
  <si>
    <t>9970-20</t>
  </si>
  <si>
    <t>MRS600HE</t>
  </si>
  <si>
    <t>9970-38</t>
  </si>
  <si>
    <t>RO40</t>
  </si>
  <si>
    <t>RO80</t>
  </si>
  <si>
    <t>BL</t>
  </si>
  <si>
    <t>CC</t>
  </si>
  <si>
    <t>Calcite Feeder</t>
  </si>
  <si>
    <t xml:space="preserve">blank? </t>
  </si>
  <si>
    <t>Adj Blend Valve</t>
  </si>
  <si>
    <t>MRS100BL</t>
  </si>
  <si>
    <t>9797-73</t>
  </si>
  <si>
    <t>NA</t>
  </si>
  <si>
    <t xml:space="preserve">How long before replacing </t>
  </si>
  <si>
    <t xml:space="preserve">CR List Price </t>
  </si>
  <si>
    <t xml:space="preserve">EV Part Number </t>
  </si>
  <si>
    <t>Dealer disc from list.</t>
  </si>
  <si>
    <t>Everpure List Price AQ</t>
  </si>
  <si>
    <t>MRS225BL</t>
  </si>
  <si>
    <t xml:space="preserve">CR List </t>
  </si>
  <si>
    <t>dist .35</t>
  </si>
  <si>
    <t>dist sells list -50%</t>
  </si>
  <si>
    <t>oem .322</t>
  </si>
  <si>
    <t>CLASSIC CONVECTION SERIES</t>
  </si>
  <si>
    <t>CLASSIC PRESSURE SERIES</t>
  </si>
  <si>
    <t>24 kW Boilers PEM24</t>
  </si>
  <si>
    <t>36kW Boilers PEM36</t>
  </si>
  <si>
    <t>48 kW Boilers PEM48</t>
  </si>
  <si>
    <t>.078 gpm/100 gpd</t>
  </si>
  <si>
    <t>.156 gpm/225 gpd</t>
  </si>
  <si>
    <t>.273 gpm/393.75 gpd</t>
  </si>
  <si>
    <t>EVERPURE RO FLOW RATES</t>
  </si>
  <si>
    <t xml:space="preserve">6-10 PAN MODELS </t>
  </si>
  <si>
    <t>Romate80 (25.6 Gal.)</t>
  </si>
  <si>
    <t>Romate40 (11.9 Gal.)</t>
  </si>
  <si>
    <t xml:space="preserve">WATER USEAGE AND FILTERS FOR STEAMERS </t>
  </si>
  <si>
    <t xml:space="preserve">24CGA6.2S </t>
  </si>
  <si>
    <t>24CGA6.2SES  Energy Star</t>
  </si>
  <si>
    <t xml:space="preserve">24CGA10.2 </t>
  </si>
  <si>
    <t>24CGA10.2ES  Energy Star</t>
  </si>
  <si>
    <t>MAXIMUM FLOW RATE *</t>
  </si>
  <si>
    <t>Everpure less 50%</t>
  </si>
  <si>
    <t>CR less 50%</t>
  </si>
  <si>
    <t>9970-76</t>
  </si>
  <si>
    <t xml:space="preserve">RO FILTER CLEVELAND  - EVERPURE RO MODEL </t>
  </si>
  <si>
    <t>MAX GAL./MIN*</t>
  </si>
  <si>
    <t>MAX GAL./HOUR*</t>
  </si>
  <si>
    <t>MAX GAL./DAY (8 Hour Day)*</t>
  </si>
  <si>
    <t>* Max Flow Rate is when steamer is cooking continuously. Idle mode uses significantly less water.</t>
  </si>
  <si>
    <t xml:space="preserve">Guidelines for Recommending a Blended RO Filter. </t>
  </si>
  <si>
    <t>Compare water test against recommended Water Quality Settings below.</t>
  </si>
  <si>
    <t>For Blended RO Filters, incoming water pressure must be greater than 35PSI.</t>
  </si>
  <si>
    <t>Only Blended RO Filters will eliminate Chlorides.</t>
  </si>
  <si>
    <t>MRS225BL-(EV9970-76)</t>
  </si>
  <si>
    <t xml:space="preserve">MRS100BL-(EV9970-73) </t>
  </si>
  <si>
    <t>MRS350BL-(EV9970-20)</t>
  </si>
  <si>
    <t xml:space="preserve">MRS350BL-(EV9970-20) </t>
  </si>
  <si>
    <t>Get a water quality test. Contact Cleveland Customer Service to order a SmartWorks Test Kit, Part Number 115036.</t>
  </si>
  <si>
    <t>STORAGE TANK MODEL (For RO Models)</t>
  </si>
  <si>
    <t>GOOD</t>
  </si>
  <si>
    <t>BETTER</t>
  </si>
  <si>
    <t>BEST</t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</si>
  <si>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(silica):                                                                   max 13 ppm</t>
    </r>
  </si>
  <si>
    <r>
      <t>SiO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(sulfate):                                                             max 150 ppm</t>
    </r>
  </si>
  <si>
    <t>Fe (iron):                                                                         max 0.1 ppm</t>
  </si>
  <si>
    <r>
      <t>Temperature:                                                                     max 104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F.</t>
    </r>
  </si>
  <si>
    <t>NEW WATER QUALITY REQUIREMENTS (Generators)</t>
  </si>
  <si>
    <t>CL (Chloride):                                                                  max 25 ppm</t>
  </si>
  <si>
    <r>
      <t>Cl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(free chlorine):                                                         max 0.1 ppm</t>
    </r>
  </si>
  <si>
    <r>
      <t>TDS:                                                                                 50-</t>
    </r>
    <r>
      <rPr>
        <b/>
        <sz val="11"/>
        <color rgb="FFFF0000"/>
        <rFont val="Calibri"/>
        <family val="2"/>
        <scheme val="minor"/>
      </rPr>
      <t>125</t>
    </r>
    <r>
      <rPr>
        <b/>
        <sz val="11"/>
        <color theme="1"/>
        <rFont val="Calibri"/>
        <family val="2"/>
        <scheme val="minor"/>
      </rPr>
      <t xml:space="preserve"> ppm</t>
    </r>
  </si>
  <si>
    <t>Hardness:                                                  50 - 125 mm (3 - 6 gpg)</t>
  </si>
  <si>
    <t>pH value:                                                                                7.0 - 8.5</t>
  </si>
  <si>
    <t>NH2Cl (monochloramine):                                          max 0.1 ppm</t>
  </si>
  <si>
    <t>Total Alkalinity                                                             50 - 100 ppm</t>
  </si>
  <si>
    <t>Water Pressure                                                                 35 - 80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</si>
</sst>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00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7" fontId="0" fillId="0" borderId="0" xfId="1" applyNumberFormat="1" applyFont="1" applyAlignment="1">
      <alignment horizontal="center"/>
    </xf>
    <xf numFmtId="5" fontId="0" fillId="0" borderId="0" xfId="1" applyNumberFormat="1" applyFont="1" applyAlignment="1">
      <alignment horizontal="center"/>
    </xf>
    <xf numFmtId="7" fontId="0" fillId="0" borderId="0" xfId="0" applyNumberFormat="1" applyAlignment="1">
      <alignment horizontal="center"/>
    </xf>
    <xf numFmtId="5" fontId="1" fillId="0" borderId="0" xfId="1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15" xfId="0" applyFill="1" applyBorder="1"/>
    <xf numFmtId="0" fontId="0" fillId="2" borderId="6" xfId="0" applyFill="1" applyBorder="1"/>
    <xf numFmtId="0" fontId="0" fillId="2" borderId="0" xfId="0" applyFill="1" applyBorder="1" applyAlignment="1">
      <alignment vertical="center"/>
    </xf>
    <xf numFmtId="0" fontId="1" fillId="2" borderId="0" xfId="0" applyFont="1" applyFill="1" applyBorder="1"/>
    <xf numFmtId="5" fontId="0" fillId="0" borderId="0" xfId="0" applyNumberFormat="1" applyAlignment="1">
      <alignment horizontal="center"/>
    </xf>
    <xf numFmtId="0" fontId="0" fillId="2" borderId="11" xfId="0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1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9" xfId="0" applyFont="1" applyBorder="1"/>
    <xf numFmtId="0" fontId="10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76638</xdr:colOff>
      <xdr:row>44</xdr:row>
      <xdr:rowOff>10947</xdr:rowOff>
    </xdr:from>
    <xdr:to>
      <xdr:col>9</xdr:col>
      <xdr:colOff>799059</xdr:colOff>
      <xdr:row>57</xdr:row>
      <xdr:rowOff>98535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3104" y="9481206"/>
          <a:ext cx="4379145" cy="269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E15" sqref="C15:E17"/>
    </sheetView>
  </sheetViews>
  <sheetFormatPr defaultRowHeight="15" x14ac:dyDescent="0.25"/>
  <cols>
    <col min="1" max="1" width="25.85546875" customWidth="1"/>
    <col min="2" max="2" width="15.85546875" customWidth="1"/>
    <col min="3" max="3" width="9.140625" style="1"/>
    <col min="4" max="4" width="11.28515625" style="1" customWidth="1"/>
    <col min="5" max="6" width="23" style="20" customWidth="1"/>
    <col min="7" max="7" width="19" style="20" customWidth="1"/>
    <col min="8" max="8" width="19.5703125" style="20" customWidth="1"/>
    <col min="10" max="10" width="18.28515625" customWidth="1"/>
    <col min="11" max="11" width="13.5703125" customWidth="1"/>
    <col min="12" max="12" width="11.7109375" customWidth="1"/>
  </cols>
  <sheetData>
    <row r="1" spans="1:10" ht="18" customHeight="1" x14ac:dyDescent="0.25">
      <c r="A1" s="70" t="s">
        <v>27</v>
      </c>
      <c r="B1" s="71"/>
      <c r="C1" s="71"/>
      <c r="D1" s="71"/>
      <c r="E1" s="71"/>
      <c r="F1" s="71"/>
      <c r="G1" s="71"/>
      <c r="H1" s="72"/>
      <c r="J1" t="s">
        <v>18</v>
      </c>
    </row>
    <row r="2" spans="1:10" ht="15.75" customHeight="1" x14ac:dyDescent="0.25">
      <c r="E2" s="20" t="s">
        <v>18</v>
      </c>
    </row>
    <row r="3" spans="1:10" ht="18" customHeight="1" x14ac:dyDescent="0.25">
      <c r="A3" s="60" t="s">
        <v>28</v>
      </c>
      <c r="B3" s="60" t="s">
        <v>48</v>
      </c>
      <c r="C3" s="61" t="s">
        <v>29</v>
      </c>
      <c r="D3" s="61" t="s">
        <v>30</v>
      </c>
      <c r="E3" s="61" t="s">
        <v>50</v>
      </c>
      <c r="F3" s="61" t="s">
        <v>74</v>
      </c>
      <c r="G3" s="61" t="s">
        <v>47</v>
      </c>
      <c r="H3" s="61" t="s">
        <v>31</v>
      </c>
    </row>
    <row r="4" spans="1:10" s="21" customFormat="1" x14ac:dyDescent="0.25">
      <c r="A4" s="21" t="s">
        <v>43</v>
      </c>
      <c r="B4" s="21" t="s">
        <v>44</v>
      </c>
      <c r="C4" s="22">
        <v>6.9000000000000006E-2</v>
      </c>
      <c r="D4" s="23">
        <v>100</v>
      </c>
      <c r="E4" s="25">
        <v>2150</v>
      </c>
      <c r="F4" s="25">
        <f>SUM(E4*0.5)</f>
        <v>1075</v>
      </c>
      <c r="G4" s="24"/>
      <c r="H4" s="22"/>
    </row>
    <row r="5" spans="1:10" x14ac:dyDescent="0.25">
      <c r="A5" t="s">
        <v>51</v>
      </c>
      <c r="B5" t="s">
        <v>76</v>
      </c>
      <c r="C5" s="1">
        <v>0.156</v>
      </c>
      <c r="D5" s="2">
        <v>225</v>
      </c>
      <c r="E5" s="25">
        <v>2216</v>
      </c>
      <c r="F5" s="25">
        <f>SUM(E5*0.5)</f>
        <v>1108</v>
      </c>
      <c r="G5" s="24" t="s">
        <v>18</v>
      </c>
      <c r="H5" s="25">
        <f>SUM(E5*0.32)</f>
        <v>709.12</v>
      </c>
    </row>
    <row r="6" spans="1:10" x14ac:dyDescent="0.25">
      <c r="A6" t="s">
        <v>32</v>
      </c>
      <c r="B6" t="s">
        <v>33</v>
      </c>
      <c r="C6" s="1">
        <v>0.27300000000000002</v>
      </c>
      <c r="D6" s="1">
        <v>393.75</v>
      </c>
      <c r="E6" s="25">
        <v>2462</v>
      </c>
      <c r="F6" s="25">
        <f>SUM(E6*0.5)</f>
        <v>1231</v>
      </c>
      <c r="G6" s="24"/>
      <c r="H6" s="25" t="s">
        <v>18</v>
      </c>
    </row>
    <row r="7" spans="1:10" x14ac:dyDescent="0.25">
      <c r="A7" t="s">
        <v>34</v>
      </c>
      <c r="B7" t="s">
        <v>35</v>
      </c>
      <c r="C7" s="1">
        <v>0.46899999999999997</v>
      </c>
      <c r="D7" s="2">
        <v>675</v>
      </c>
      <c r="E7" s="25">
        <v>4813</v>
      </c>
      <c r="F7" s="25">
        <f>SUM(E7*0.5)</f>
        <v>2406.5</v>
      </c>
      <c r="G7" s="24"/>
      <c r="H7" s="25" t="s">
        <v>18</v>
      </c>
    </row>
    <row r="8" spans="1:10" x14ac:dyDescent="0.25">
      <c r="D8" s="2"/>
      <c r="E8" s="25"/>
      <c r="F8" s="25"/>
      <c r="G8" s="24"/>
      <c r="H8" s="25"/>
    </row>
    <row r="9" spans="1:10" x14ac:dyDescent="0.25">
      <c r="A9" t="s">
        <v>36</v>
      </c>
      <c r="E9" s="25" t="s">
        <v>18</v>
      </c>
      <c r="F9" s="25"/>
      <c r="G9" s="25"/>
      <c r="H9" s="25" t="s">
        <v>18</v>
      </c>
    </row>
    <row r="10" spans="1:10" x14ac:dyDescent="0.25">
      <c r="A10" t="s">
        <v>37</v>
      </c>
      <c r="E10" s="25"/>
      <c r="F10" s="25"/>
      <c r="G10" s="25"/>
      <c r="H10" s="25"/>
    </row>
    <row r="11" spans="1:10" x14ac:dyDescent="0.25">
      <c r="A11" t="s">
        <v>18</v>
      </c>
      <c r="E11" s="25"/>
      <c r="F11" s="25"/>
      <c r="G11" s="25"/>
      <c r="H11" s="25"/>
    </row>
    <row r="12" spans="1:10" x14ac:dyDescent="0.25">
      <c r="A12" t="s">
        <v>16</v>
      </c>
      <c r="B12" t="s">
        <v>16</v>
      </c>
      <c r="C12" s="1" t="s">
        <v>45</v>
      </c>
      <c r="D12" s="1" t="s">
        <v>45</v>
      </c>
      <c r="E12" s="25">
        <v>1025</v>
      </c>
      <c r="F12" s="25">
        <f>SUM(E12*0.5)</f>
        <v>512.5</v>
      </c>
      <c r="G12" s="25"/>
      <c r="H12" s="25"/>
    </row>
    <row r="13" spans="1:10" x14ac:dyDescent="0.25">
      <c r="A13" s="21" t="s">
        <v>15</v>
      </c>
      <c r="B13" t="s">
        <v>15</v>
      </c>
      <c r="C13" s="1" t="s">
        <v>45</v>
      </c>
      <c r="D13" s="1" t="s">
        <v>45</v>
      </c>
      <c r="E13" s="25">
        <v>722</v>
      </c>
      <c r="F13" s="25">
        <f>SUM(E13*0.5)</f>
        <v>361</v>
      </c>
      <c r="G13" s="25"/>
      <c r="H13" s="25"/>
    </row>
    <row r="14" spans="1:10" x14ac:dyDescent="0.25">
      <c r="A14" s="21" t="s">
        <v>17</v>
      </c>
      <c r="B14" s="21" t="s">
        <v>45</v>
      </c>
      <c r="C14" s="1" t="s">
        <v>45</v>
      </c>
      <c r="D14" s="1" t="s">
        <v>45</v>
      </c>
      <c r="E14" s="25">
        <v>1540</v>
      </c>
      <c r="F14" s="25">
        <f>SUM(E14*0.5)</f>
        <v>770</v>
      </c>
      <c r="G14" s="25"/>
      <c r="H14" s="25"/>
    </row>
    <row r="15" spans="1:10" x14ac:dyDescent="0.25">
      <c r="A15" s="21"/>
      <c r="B15" s="21"/>
      <c r="E15" s="25"/>
      <c r="F15" s="24"/>
      <c r="G15" s="25"/>
      <c r="H15" s="25"/>
    </row>
    <row r="16" spans="1:10" x14ac:dyDescent="0.25">
      <c r="E16" s="27" t="s">
        <v>52</v>
      </c>
      <c r="F16" s="27" t="s">
        <v>75</v>
      </c>
      <c r="G16" s="25"/>
      <c r="H16" s="25" t="s">
        <v>18</v>
      </c>
    </row>
    <row r="17" spans="1:8" x14ac:dyDescent="0.25">
      <c r="A17" t="s">
        <v>16</v>
      </c>
      <c r="E17" s="25">
        <v>1025</v>
      </c>
      <c r="F17" s="25">
        <f>SUM(E17*0.5)</f>
        <v>512.5</v>
      </c>
      <c r="G17" s="25">
        <f>SUM(E17*0.5)</f>
        <v>512.5</v>
      </c>
      <c r="H17" s="25">
        <v>298.49</v>
      </c>
    </row>
    <row r="18" spans="1:8" x14ac:dyDescent="0.25">
      <c r="A18" s="21" t="s">
        <v>15</v>
      </c>
      <c r="E18" s="43">
        <v>1120</v>
      </c>
      <c r="F18" s="25">
        <f>SUM(E18*0.5)</f>
        <v>560</v>
      </c>
      <c r="G18" s="25">
        <f>SUM(E18*0.5)</f>
        <v>560</v>
      </c>
      <c r="H18" s="25">
        <v>218.64</v>
      </c>
    </row>
    <row r="19" spans="1:8" x14ac:dyDescent="0.25">
      <c r="A19" s="21" t="s">
        <v>17</v>
      </c>
      <c r="E19" s="43">
        <v>1540</v>
      </c>
      <c r="F19" s="25">
        <f>SUM(E19*0.5)</f>
        <v>770</v>
      </c>
      <c r="G19" s="25">
        <f>SUM(E19*0.5)</f>
        <v>770</v>
      </c>
      <c r="H19" s="25">
        <v>328.04</v>
      </c>
    </row>
    <row r="20" spans="1:8" x14ac:dyDescent="0.25">
      <c r="A20" s="21"/>
      <c r="E20" s="26"/>
      <c r="F20" s="24"/>
      <c r="G20" s="24"/>
      <c r="H20" s="24"/>
    </row>
    <row r="21" spans="1:8" x14ac:dyDescent="0.25">
      <c r="A21" s="21"/>
      <c r="E21" s="26"/>
      <c r="F21" s="24"/>
      <c r="G21" s="24"/>
      <c r="H21" s="24"/>
    </row>
    <row r="22" spans="1:8" x14ac:dyDescent="0.25">
      <c r="A22" t="s">
        <v>38</v>
      </c>
      <c r="B22" t="s">
        <v>42</v>
      </c>
    </row>
    <row r="23" spans="1:8" x14ac:dyDescent="0.25">
      <c r="A23" t="s">
        <v>39</v>
      </c>
      <c r="B23" t="s">
        <v>40</v>
      </c>
    </row>
    <row r="24" spans="1:8" x14ac:dyDescent="0.25">
      <c r="A24" t="s">
        <v>41</v>
      </c>
    </row>
    <row r="25" spans="1:8" x14ac:dyDescent="0.25">
      <c r="A25" t="s">
        <v>46</v>
      </c>
    </row>
    <row r="26" spans="1:8" x14ac:dyDescent="0.25">
      <c r="A26" t="s">
        <v>49</v>
      </c>
      <c r="F26" s="43">
        <f>SUM(F6-F14)</f>
        <v>461</v>
      </c>
    </row>
    <row r="31" spans="1:8" x14ac:dyDescent="0.25">
      <c r="E31" s="20" t="s">
        <v>55</v>
      </c>
    </row>
    <row r="32" spans="1:8" x14ac:dyDescent="0.25">
      <c r="E32" s="20" t="s">
        <v>53</v>
      </c>
    </row>
    <row r="33" spans="5:5" x14ac:dyDescent="0.25">
      <c r="E33" s="20" t="s">
        <v>54</v>
      </c>
    </row>
  </sheetData>
  <mergeCells count="1">
    <mergeCell ref="A1:H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topLeftCell="A2" zoomScale="87" zoomScaleNormal="87" workbookViewId="0">
      <pane ySplit="1410" activePane="bottomLeft"/>
      <selection activeCell="J4" sqref="J4:N4"/>
      <selection pane="bottomLeft" activeCell="J20" sqref="J20"/>
    </sheetView>
  </sheetViews>
  <sheetFormatPr defaultRowHeight="15" x14ac:dyDescent="0.25"/>
  <cols>
    <col min="1" max="1" width="4.5703125" customWidth="1"/>
    <col min="2" max="2" width="56.5703125" customWidth="1"/>
    <col min="3" max="3" width="4" customWidth="1"/>
    <col min="4" max="4" width="10.28515625" customWidth="1"/>
    <col min="5" max="5" width="3.5703125" customWidth="1"/>
    <col min="6" max="6" width="11.5703125" customWidth="1"/>
    <col min="7" max="7" width="13" customWidth="1"/>
    <col min="8" max="8" width="12.5703125" customWidth="1"/>
    <col min="9" max="9" width="3.7109375" customWidth="1"/>
    <col min="10" max="10" width="14.5703125" customWidth="1"/>
    <col min="11" max="11" width="11.42578125" customWidth="1"/>
    <col min="12" max="12" width="26" customWidth="1"/>
    <col min="13" max="13" width="22.7109375" style="1" customWidth="1"/>
    <col min="14" max="14" width="24" customWidth="1"/>
    <col min="15" max="15" width="4.140625" customWidth="1"/>
  </cols>
  <sheetData>
    <row r="1" spans="1:15" ht="18.75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6"/>
      <c r="O1" s="38"/>
    </row>
    <row r="2" spans="1:15" ht="27" customHeight="1" x14ac:dyDescent="0.25">
      <c r="A2" s="39"/>
      <c r="B2" s="76" t="s">
        <v>68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40"/>
    </row>
    <row r="3" spans="1:15" ht="19.5" customHeight="1" x14ac:dyDescent="0.25">
      <c r="A3" s="39"/>
      <c r="B3" s="29"/>
      <c r="C3" s="30"/>
      <c r="D3" s="29"/>
      <c r="E3" s="30"/>
      <c r="F3" s="73" t="s">
        <v>73</v>
      </c>
      <c r="G3" s="74"/>
      <c r="H3" s="75"/>
      <c r="I3" s="41"/>
      <c r="J3" s="73" t="s">
        <v>14</v>
      </c>
      <c r="K3" s="74"/>
      <c r="L3" s="74"/>
      <c r="M3" s="74"/>
      <c r="N3" s="75"/>
      <c r="O3" s="40"/>
    </row>
    <row r="4" spans="1:15" ht="19.5" customHeight="1" x14ac:dyDescent="0.25">
      <c r="A4" s="39"/>
      <c r="B4" s="29"/>
      <c r="C4" s="30"/>
      <c r="D4" s="29"/>
      <c r="E4" s="65"/>
      <c r="F4" s="62"/>
      <c r="G4" s="63"/>
      <c r="H4" s="64"/>
      <c r="I4" s="41"/>
      <c r="J4" s="66" t="s">
        <v>92</v>
      </c>
      <c r="K4" s="66" t="s">
        <v>93</v>
      </c>
      <c r="L4" s="66" t="s">
        <v>94</v>
      </c>
      <c r="M4" s="63"/>
      <c r="N4" s="64"/>
      <c r="O4" s="40"/>
    </row>
    <row r="5" spans="1:15" ht="59.25" customHeight="1" x14ac:dyDescent="0.25">
      <c r="A5" s="39"/>
      <c r="B5" s="14" t="s">
        <v>0</v>
      </c>
      <c r="C5" s="31"/>
      <c r="D5" s="13" t="s">
        <v>9</v>
      </c>
      <c r="E5" s="42"/>
      <c r="F5" s="13" t="s">
        <v>78</v>
      </c>
      <c r="G5" s="19" t="s">
        <v>79</v>
      </c>
      <c r="H5" s="19" t="s">
        <v>80</v>
      </c>
      <c r="I5" s="34"/>
      <c r="J5" s="13" t="s">
        <v>26</v>
      </c>
      <c r="K5" s="13" t="s">
        <v>25</v>
      </c>
      <c r="L5" s="13" t="s">
        <v>77</v>
      </c>
      <c r="M5" s="19" t="s">
        <v>64</v>
      </c>
      <c r="N5" s="19" t="s">
        <v>91</v>
      </c>
      <c r="O5" s="40"/>
    </row>
    <row r="6" spans="1:15" ht="16.5" customHeight="1" x14ac:dyDescent="0.25">
      <c r="A6" s="39"/>
      <c r="B6" s="11" t="s">
        <v>7</v>
      </c>
      <c r="C6" s="32"/>
      <c r="D6" s="8"/>
      <c r="E6" s="34"/>
      <c r="F6" s="5"/>
      <c r="G6" s="3"/>
      <c r="H6" s="3"/>
      <c r="I6" s="34"/>
      <c r="J6" s="5"/>
      <c r="K6" s="17"/>
      <c r="L6" s="4"/>
      <c r="M6" s="28"/>
      <c r="N6" s="28"/>
      <c r="O6" s="40"/>
    </row>
    <row r="7" spans="1:15" x14ac:dyDescent="0.25">
      <c r="A7" s="39"/>
      <c r="B7" s="6" t="s">
        <v>10</v>
      </c>
      <c r="C7" s="33"/>
      <c r="D7" s="9">
        <v>1.1000000000000001</v>
      </c>
      <c r="E7" s="34"/>
      <c r="F7" s="9">
        <f>SUM(G7/60)</f>
        <v>6.6666666666666666E-2</v>
      </c>
      <c r="G7" s="52">
        <v>4</v>
      </c>
      <c r="H7" s="15">
        <f>SUM(G7*8)</f>
        <v>32</v>
      </c>
      <c r="I7" s="34"/>
      <c r="J7" s="17" t="s">
        <v>15</v>
      </c>
      <c r="K7" s="6"/>
      <c r="L7" s="16" t="s">
        <v>86</v>
      </c>
      <c r="M7" s="17" t="s">
        <v>62</v>
      </c>
      <c r="N7" s="17" t="s">
        <v>18</v>
      </c>
      <c r="O7" s="40"/>
    </row>
    <row r="8" spans="1:15" x14ac:dyDescent="0.25">
      <c r="A8" s="39"/>
      <c r="B8" s="6" t="s">
        <v>11</v>
      </c>
      <c r="C8" s="33"/>
      <c r="D8" s="9">
        <v>1.1000000000000001</v>
      </c>
      <c r="E8" s="34"/>
      <c r="F8" s="9">
        <f>SUM(G8/60)</f>
        <v>6.6666666666666666E-2</v>
      </c>
      <c r="G8" s="52">
        <v>4</v>
      </c>
      <c r="H8" s="15">
        <f>SUM(G8*8)</f>
        <v>32</v>
      </c>
      <c r="I8" s="34"/>
      <c r="J8" s="17" t="s">
        <v>15</v>
      </c>
      <c r="K8" s="17"/>
      <c r="L8" s="16" t="s">
        <v>86</v>
      </c>
      <c r="M8" s="17" t="s">
        <v>62</v>
      </c>
      <c r="N8" s="17" t="s">
        <v>18</v>
      </c>
      <c r="O8" s="40"/>
    </row>
    <row r="9" spans="1:15" x14ac:dyDescent="0.25">
      <c r="A9" s="39"/>
      <c r="B9" s="6" t="s">
        <v>12</v>
      </c>
      <c r="C9" s="33"/>
      <c r="D9" s="9">
        <v>1.1000000000000001</v>
      </c>
      <c r="E9" s="34"/>
      <c r="F9" s="9">
        <f>SUM(G9/60)</f>
        <v>6.6666666666666666E-2</v>
      </c>
      <c r="G9" s="52">
        <v>4</v>
      </c>
      <c r="H9" s="15">
        <f>SUM(G9*8)</f>
        <v>32</v>
      </c>
      <c r="I9" s="34" t="s">
        <v>18</v>
      </c>
      <c r="J9" s="17" t="s">
        <v>15</v>
      </c>
      <c r="K9" s="17"/>
      <c r="L9" s="16" t="s">
        <v>86</v>
      </c>
      <c r="M9" s="17" t="s">
        <v>62</v>
      </c>
      <c r="N9" s="17" t="s">
        <v>18</v>
      </c>
      <c r="O9" s="40"/>
    </row>
    <row r="10" spans="1:15" x14ac:dyDescent="0.25">
      <c r="A10" s="39"/>
      <c r="B10" s="6" t="s">
        <v>13</v>
      </c>
      <c r="C10" s="33"/>
      <c r="D10" s="9">
        <v>1.1000000000000001</v>
      </c>
      <c r="E10" s="34"/>
      <c r="F10" s="9">
        <f>SUM(G10/60)</f>
        <v>6.6666666666666666E-2</v>
      </c>
      <c r="G10" s="52">
        <v>4</v>
      </c>
      <c r="H10" s="15">
        <f>SUM(G10*8)</f>
        <v>32</v>
      </c>
      <c r="I10" s="34" t="s">
        <v>18</v>
      </c>
      <c r="J10" s="17" t="s">
        <v>15</v>
      </c>
      <c r="K10" s="17"/>
      <c r="L10" s="16" t="s">
        <v>86</v>
      </c>
      <c r="M10" s="17" t="s">
        <v>62</v>
      </c>
      <c r="N10" s="17" t="s">
        <v>18</v>
      </c>
      <c r="O10" s="40"/>
    </row>
    <row r="11" spans="1:15" ht="18.75" customHeight="1" x14ac:dyDescent="0.25">
      <c r="A11" s="39"/>
      <c r="B11" s="11" t="s">
        <v>8</v>
      </c>
      <c r="C11" s="32"/>
      <c r="D11" s="9"/>
      <c r="E11" s="34"/>
      <c r="F11" s="6"/>
      <c r="G11" s="4"/>
      <c r="H11" s="4"/>
      <c r="I11" s="34"/>
      <c r="J11" s="17"/>
      <c r="K11" s="17"/>
      <c r="L11" s="4"/>
      <c r="M11" s="17"/>
      <c r="N11" s="17"/>
      <c r="O11" s="40"/>
    </row>
    <row r="12" spans="1:15" x14ac:dyDescent="0.25">
      <c r="A12" s="39"/>
      <c r="B12" s="6" t="s">
        <v>1</v>
      </c>
      <c r="C12" s="33"/>
      <c r="D12" s="9">
        <v>2.8</v>
      </c>
      <c r="E12" s="34"/>
      <c r="F12" s="7">
        <v>5.7000000000000002E-2</v>
      </c>
      <c r="G12" s="15">
        <f>SUM(F12*60)</f>
        <v>3.42</v>
      </c>
      <c r="H12" s="15">
        <f>SUM(G12*8)</f>
        <v>27.36</v>
      </c>
      <c r="I12" s="34"/>
      <c r="J12" s="17" t="s">
        <v>15</v>
      </c>
      <c r="K12" s="17"/>
      <c r="L12" s="16" t="s">
        <v>87</v>
      </c>
      <c r="M12" s="17" t="s">
        <v>61</v>
      </c>
      <c r="N12" s="17" t="s">
        <v>67</v>
      </c>
      <c r="O12" s="40"/>
    </row>
    <row r="13" spans="1:15" x14ac:dyDescent="0.25">
      <c r="A13" s="39"/>
      <c r="B13" s="6" t="s">
        <v>2</v>
      </c>
      <c r="C13" s="33"/>
      <c r="D13" s="9">
        <v>3.8</v>
      </c>
      <c r="E13" s="34"/>
      <c r="F13" s="7">
        <v>0.113</v>
      </c>
      <c r="G13" s="15">
        <f>SUM(F13*60)</f>
        <v>6.78</v>
      </c>
      <c r="H13" s="15">
        <f>SUM(G13*8)</f>
        <v>54.24</v>
      </c>
      <c r="I13" s="34"/>
      <c r="J13" s="17" t="s">
        <v>15</v>
      </c>
      <c r="K13" s="17"/>
      <c r="L13" s="16" t="s">
        <v>86</v>
      </c>
      <c r="M13" s="17" t="s">
        <v>62</v>
      </c>
      <c r="N13" s="17" t="s">
        <v>67</v>
      </c>
      <c r="O13" s="40"/>
    </row>
    <row r="14" spans="1:15" x14ac:dyDescent="0.25">
      <c r="A14" s="39"/>
      <c r="B14" s="6" t="s">
        <v>3</v>
      </c>
      <c r="C14" s="33"/>
      <c r="D14" s="9">
        <v>4</v>
      </c>
      <c r="E14" s="34"/>
      <c r="F14" s="7">
        <f>SUM(G14/60)</f>
        <v>0.113</v>
      </c>
      <c r="G14" s="15">
        <f>SUM(F13*60)</f>
        <v>6.78</v>
      </c>
      <c r="H14" s="15">
        <f>SUM(G14*8)</f>
        <v>54.24</v>
      </c>
      <c r="I14" s="34"/>
      <c r="J14" s="17" t="s">
        <v>15</v>
      </c>
      <c r="K14" s="17"/>
      <c r="L14" s="16" t="s">
        <v>86</v>
      </c>
      <c r="M14" s="17" t="s">
        <v>62</v>
      </c>
      <c r="N14" s="17" t="s">
        <v>67</v>
      </c>
      <c r="O14" s="40"/>
    </row>
    <row r="15" spans="1:15" ht="17.25" customHeight="1" x14ac:dyDescent="0.25">
      <c r="A15" s="39"/>
      <c r="B15" s="11" t="s">
        <v>65</v>
      </c>
      <c r="C15" s="33"/>
      <c r="D15" s="9"/>
      <c r="E15" s="34"/>
      <c r="F15" s="7"/>
      <c r="G15" s="15"/>
      <c r="H15" s="15"/>
      <c r="I15" s="34"/>
      <c r="J15" s="17"/>
      <c r="K15" s="17"/>
      <c r="L15" s="16"/>
      <c r="M15" s="17"/>
      <c r="N15" s="17"/>
      <c r="O15" s="40"/>
    </row>
    <row r="16" spans="1:15" x14ac:dyDescent="0.25">
      <c r="A16" s="39"/>
      <c r="B16" s="6" t="s">
        <v>69</v>
      </c>
      <c r="C16" s="33"/>
      <c r="D16" s="9">
        <v>3.3</v>
      </c>
      <c r="E16" s="34"/>
      <c r="F16" s="7">
        <v>0.126</v>
      </c>
      <c r="G16" s="15">
        <v>7.6</v>
      </c>
      <c r="H16" s="15">
        <f t="shared" ref="H16:H22" si="0">SUM(G16*8)</f>
        <v>60.8</v>
      </c>
      <c r="I16" s="34"/>
      <c r="J16" s="17" t="s">
        <v>16</v>
      </c>
      <c r="K16" s="17" t="s">
        <v>17</v>
      </c>
      <c r="L16" s="17" t="s">
        <v>88</v>
      </c>
      <c r="M16" s="17" t="s">
        <v>63</v>
      </c>
      <c r="N16" s="17" t="s">
        <v>66</v>
      </c>
      <c r="O16" s="40"/>
    </row>
    <row r="17" spans="1:15" x14ac:dyDescent="0.25">
      <c r="A17" s="39"/>
      <c r="B17" s="6" t="s">
        <v>70</v>
      </c>
      <c r="C17" s="33"/>
      <c r="D17" s="9">
        <v>3.3</v>
      </c>
      <c r="E17" s="34"/>
      <c r="F17" s="7">
        <f>SUM(G17/60)</f>
        <v>9.6666666666666665E-2</v>
      </c>
      <c r="G17" s="15">
        <v>5.8</v>
      </c>
      <c r="H17" s="15">
        <f t="shared" si="0"/>
        <v>46.4</v>
      </c>
      <c r="I17" s="34"/>
      <c r="J17" s="17" t="s">
        <v>16</v>
      </c>
      <c r="K17" s="17" t="s">
        <v>17</v>
      </c>
      <c r="L17" s="16" t="s">
        <v>86</v>
      </c>
      <c r="M17" s="17" t="s">
        <v>62</v>
      </c>
      <c r="N17" s="17" t="s">
        <v>66</v>
      </c>
      <c r="O17" s="40"/>
    </row>
    <row r="18" spans="1:15" x14ac:dyDescent="0.25">
      <c r="A18" s="39"/>
      <c r="B18" s="6" t="s">
        <v>4</v>
      </c>
      <c r="C18" s="33"/>
      <c r="D18" s="9">
        <v>7.9</v>
      </c>
      <c r="E18" s="34"/>
      <c r="F18" s="7">
        <v>0.185</v>
      </c>
      <c r="G18" s="15">
        <f>SUM(F18*60)</f>
        <v>11.1</v>
      </c>
      <c r="H18" s="15">
        <f t="shared" si="0"/>
        <v>88.8</v>
      </c>
      <c r="I18" s="34"/>
      <c r="J18" s="17" t="s">
        <v>16</v>
      </c>
      <c r="K18" s="17" t="s">
        <v>17</v>
      </c>
      <c r="L18" s="17" t="s">
        <v>88</v>
      </c>
      <c r="M18" s="17" t="s">
        <v>63</v>
      </c>
      <c r="N18" s="17" t="s">
        <v>66</v>
      </c>
      <c r="O18" s="40"/>
    </row>
    <row r="19" spans="1:15" x14ac:dyDescent="0.25">
      <c r="A19" s="39"/>
      <c r="B19" s="6" t="s">
        <v>71</v>
      </c>
      <c r="C19" s="33"/>
      <c r="D19" s="9">
        <v>3.3</v>
      </c>
      <c r="E19" s="34"/>
      <c r="F19" s="7">
        <f>0.097*2</f>
        <v>0.19400000000000001</v>
      </c>
      <c r="G19" s="15">
        <f>SUM(F19*60)</f>
        <v>11.64</v>
      </c>
      <c r="H19" s="15">
        <f t="shared" si="0"/>
        <v>93.12</v>
      </c>
      <c r="I19" s="34"/>
      <c r="J19" s="17" t="s">
        <v>16</v>
      </c>
      <c r="K19" s="17" t="s">
        <v>17</v>
      </c>
      <c r="L19" s="17" t="s">
        <v>88</v>
      </c>
      <c r="M19" s="17" t="s">
        <v>63</v>
      </c>
      <c r="N19" s="17" t="s">
        <v>66</v>
      </c>
      <c r="O19" s="40"/>
    </row>
    <row r="20" spans="1:15" x14ac:dyDescent="0.25">
      <c r="A20" s="39"/>
      <c r="B20" s="6" t="s">
        <v>72</v>
      </c>
      <c r="C20" s="33"/>
      <c r="D20" s="9">
        <v>3.3</v>
      </c>
      <c r="E20" s="34"/>
      <c r="F20" s="7">
        <f>SUM(G20/60)</f>
        <v>0.13166666666666668</v>
      </c>
      <c r="G20" s="15">
        <v>7.9</v>
      </c>
      <c r="H20" s="15">
        <f t="shared" si="0"/>
        <v>63.2</v>
      </c>
      <c r="I20" s="34"/>
      <c r="J20" s="17" t="s">
        <v>16</v>
      </c>
      <c r="K20" s="17" t="s">
        <v>17</v>
      </c>
      <c r="L20" s="16" t="s">
        <v>86</v>
      </c>
      <c r="M20" s="17" t="s">
        <v>62</v>
      </c>
      <c r="N20" s="17" t="s">
        <v>66</v>
      </c>
      <c r="O20" s="40"/>
    </row>
    <row r="21" spans="1:15" x14ac:dyDescent="0.25">
      <c r="A21" s="39"/>
      <c r="B21" s="6" t="s">
        <v>5</v>
      </c>
      <c r="C21" s="33"/>
      <c r="D21" s="9">
        <v>3.8</v>
      </c>
      <c r="E21" s="34"/>
      <c r="F21" s="7">
        <v>0.113</v>
      </c>
      <c r="G21" s="15">
        <f>SUM(6.78*2)</f>
        <v>13.56</v>
      </c>
      <c r="H21" s="15">
        <f t="shared" si="0"/>
        <v>108.48</v>
      </c>
      <c r="I21" s="34"/>
      <c r="J21" s="17" t="s">
        <v>16</v>
      </c>
      <c r="K21" s="17" t="s">
        <v>17</v>
      </c>
      <c r="L21" s="16" t="s">
        <v>86</v>
      </c>
      <c r="M21" s="17" t="s">
        <v>62</v>
      </c>
      <c r="N21" s="17" t="s">
        <v>66</v>
      </c>
      <c r="O21" s="40"/>
    </row>
    <row r="22" spans="1:15" x14ac:dyDescent="0.25">
      <c r="A22" s="39"/>
      <c r="B22" s="6" t="s">
        <v>6</v>
      </c>
      <c r="C22" s="33"/>
      <c r="D22" s="9">
        <v>16</v>
      </c>
      <c r="E22" s="34"/>
      <c r="F22" s="7">
        <v>0.36</v>
      </c>
      <c r="G22" s="15">
        <f>SUM(F22*60)</f>
        <v>21.599999999999998</v>
      </c>
      <c r="H22" s="15">
        <f t="shared" si="0"/>
        <v>172.79999999999998</v>
      </c>
      <c r="I22" s="34"/>
      <c r="J22" s="17" t="s">
        <v>16</v>
      </c>
      <c r="K22" s="17" t="s">
        <v>17</v>
      </c>
      <c r="L22" s="17" t="s">
        <v>89</v>
      </c>
      <c r="M22" s="17" t="s">
        <v>63</v>
      </c>
      <c r="N22" s="17" t="s">
        <v>66</v>
      </c>
      <c r="O22" s="40"/>
    </row>
    <row r="23" spans="1:15" ht="18" customHeight="1" x14ac:dyDescent="0.25">
      <c r="A23" s="39"/>
      <c r="B23" s="11" t="s">
        <v>56</v>
      </c>
      <c r="C23" s="32"/>
      <c r="D23" s="9"/>
      <c r="E23" s="34"/>
      <c r="F23" s="7"/>
      <c r="G23" s="15"/>
      <c r="H23" s="15"/>
      <c r="I23" s="34"/>
      <c r="J23" s="17"/>
      <c r="K23" s="17"/>
      <c r="L23" s="4"/>
      <c r="M23" s="17"/>
      <c r="N23" s="17"/>
      <c r="O23" s="40"/>
    </row>
    <row r="24" spans="1:15" x14ac:dyDescent="0.25">
      <c r="A24" s="39"/>
      <c r="B24" s="6" t="s">
        <v>19</v>
      </c>
      <c r="C24" s="33"/>
      <c r="D24" s="9">
        <v>8</v>
      </c>
      <c r="E24" s="34"/>
      <c r="F24" s="51">
        <v>0.25</v>
      </c>
      <c r="G24" s="15">
        <f t="shared" ref="G24:G29" si="1">SUM(F24*60)</f>
        <v>15</v>
      </c>
      <c r="H24" s="15">
        <f t="shared" ref="H24:H29" si="2">SUM(G24*8)</f>
        <v>120</v>
      </c>
      <c r="I24" s="34"/>
      <c r="J24" s="17" t="s">
        <v>16</v>
      </c>
      <c r="K24" s="17" t="s">
        <v>17</v>
      </c>
      <c r="L24" s="17" t="s">
        <v>89</v>
      </c>
      <c r="M24" s="17" t="s">
        <v>62</v>
      </c>
      <c r="N24" s="17" t="s">
        <v>66</v>
      </c>
      <c r="O24" s="40"/>
    </row>
    <row r="25" spans="1:15" x14ac:dyDescent="0.25">
      <c r="A25" s="39"/>
      <c r="B25" s="6" t="s">
        <v>20</v>
      </c>
      <c r="C25" s="33"/>
      <c r="D25" s="9">
        <v>12</v>
      </c>
      <c r="E25" s="34"/>
      <c r="F25" s="51">
        <v>0.36</v>
      </c>
      <c r="G25" s="15">
        <f t="shared" si="1"/>
        <v>21.599999999999998</v>
      </c>
      <c r="H25" s="15">
        <f t="shared" si="2"/>
        <v>172.79999999999998</v>
      </c>
      <c r="I25" s="34"/>
      <c r="J25" s="17" t="s">
        <v>16</v>
      </c>
      <c r="K25" s="17" t="s">
        <v>17</v>
      </c>
      <c r="L25" s="17" t="s">
        <v>89</v>
      </c>
      <c r="M25" s="17" t="s">
        <v>63</v>
      </c>
      <c r="N25" s="17" t="s">
        <v>66</v>
      </c>
      <c r="O25" s="40"/>
    </row>
    <row r="26" spans="1:15" x14ac:dyDescent="0.25">
      <c r="A26" s="39"/>
      <c r="B26" s="6" t="s">
        <v>21</v>
      </c>
      <c r="C26" s="33"/>
      <c r="D26" s="9">
        <v>9</v>
      </c>
      <c r="E26" s="34"/>
      <c r="F26" s="51">
        <v>0.16</v>
      </c>
      <c r="G26" s="15">
        <f t="shared" si="1"/>
        <v>9.6</v>
      </c>
      <c r="H26" s="15">
        <f t="shared" si="2"/>
        <v>76.8</v>
      </c>
      <c r="I26" s="34"/>
      <c r="J26" s="17" t="s">
        <v>16</v>
      </c>
      <c r="K26" s="17" t="s">
        <v>17</v>
      </c>
      <c r="L26" s="17" t="s">
        <v>89</v>
      </c>
      <c r="M26" s="17" t="s">
        <v>62</v>
      </c>
      <c r="N26" s="17" t="s">
        <v>66</v>
      </c>
      <c r="O26" s="40"/>
    </row>
    <row r="27" spans="1:15" x14ac:dyDescent="0.25">
      <c r="A27" s="39"/>
      <c r="B27" s="6" t="s">
        <v>22</v>
      </c>
      <c r="C27" s="33"/>
      <c r="D27" s="9">
        <v>9</v>
      </c>
      <c r="E27" s="34"/>
      <c r="F27" s="51">
        <v>0.24</v>
      </c>
      <c r="G27" s="15">
        <f t="shared" si="1"/>
        <v>14.399999999999999</v>
      </c>
      <c r="H27" s="15">
        <f t="shared" si="2"/>
        <v>115.19999999999999</v>
      </c>
      <c r="I27" s="34"/>
      <c r="J27" s="17" t="s">
        <v>16</v>
      </c>
      <c r="K27" s="17" t="s">
        <v>17</v>
      </c>
      <c r="L27" s="17" t="s">
        <v>89</v>
      </c>
      <c r="M27" s="17" t="s">
        <v>63</v>
      </c>
      <c r="N27" s="17" t="s">
        <v>66</v>
      </c>
      <c r="O27" s="40"/>
    </row>
    <row r="28" spans="1:15" x14ac:dyDescent="0.25">
      <c r="A28" s="39"/>
      <c r="B28" s="6" t="s">
        <v>23</v>
      </c>
      <c r="C28" s="33"/>
      <c r="D28" s="9">
        <v>9</v>
      </c>
      <c r="E28" s="34"/>
      <c r="F28" s="51">
        <v>0.3</v>
      </c>
      <c r="G28" s="15">
        <f t="shared" si="1"/>
        <v>18</v>
      </c>
      <c r="H28" s="15">
        <f t="shared" si="2"/>
        <v>144</v>
      </c>
      <c r="I28" s="34"/>
      <c r="J28" s="17" t="s">
        <v>16</v>
      </c>
      <c r="K28" s="17" t="s">
        <v>17</v>
      </c>
      <c r="L28" s="17" t="s">
        <v>89</v>
      </c>
      <c r="M28" s="17" t="s">
        <v>63</v>
      </c>
      <c r="N28" s="17" t="s">
        <v>66</v>
      </c>
      <c r="O28" s="40"/>
    </row>
    <row r="29" spans="1:15" x14ac:dyDescent="0.25">
      <c r="A29" s="39"/>
      <c r="B29" s="6" t="s">
        <v>24</v>
      </c>
      <c r="C29" s="33"/>
      <c r="D29" s="9">
        <v>7.2</v>
      </c>
      <c r="E29" s="34"/>
      <c r="F29" s="51">
        <v>0.15</v>
      </c>
      <c r="G29" s="15">
        <f t="shared" si="1"/>
        <v>9</v>
      </c>
      <c r="H29" s="9">
        <f t="shared" si="2"/>
        <v>72</v>
      </c>
      <c r="I29" s="34"/>
      <c r="J29" s="17" t="s">
        <v>16</v>
      </c>
      <c r="K29" s="17" t="s">
        <v>17</v>
      </c>
      <c r="L29" s="17" t="s">
        <v>89</v>
      </c>
      <c r="M29" s="17" t="s">
        <v>62</v>
      </c>
      <c r="N29" s="17" t="s">
        <v>66</v>
      </c>
      <c r="O29" s="40"/>
    </row>
    <row r="30" spans="1:15" ht="18.75" customHeight="1" x14ac:dyDescent="0.25">
      <c r="A30" s="39"/>
      <c r="B30" s="11" t="s">
        <v>57</v>
      </c>
      <c r="C30" s="33"/>
      <c r="D30" s="9"/>
      <c r="E30" s="33"/>
      <c r="F30" s="7"/>
      <c r="G30" s="7"/>
      <c r="H30" s="7"/>
      <c r="I30" s="33"/>
      <c r="J30" s="6"/>
      <c r="K30" s="6"/>
      <c r="L30" s="6"/>
      <c r="M30" s="17"/>
      <c r="N30" s="17"/>
      <c r="O30" s="40"/>
    </row>
    <row r="31" spans="1:15" x14ac:dyDescent="0.25">
      <c r="A31" s="39"/>
      <c r="B31" s="6" t="s">
        <v>58</v>
      </c>
      <c r="C31" s="33"/>
      <c r="D31" s="9">
        <v>9</v>
      </c>
      <c r="E31" s="34"/>
      <c r="F31" s="53">
        <v>0.16</v>
      </c>
      <c r="G31" s="54">
        <f>SUM(F31*60)</f>
        <v>9.6</v>
      </c>
      <c r="H31" s="54">
        <f t="shared" ref="H31:H33" si="3">SUM(G31*8)</f>
        <v>76.8</v>
      </c>
      <c r="I31" s="34"/>
      <c r="J31" s="17" t="s">
        <v>16</v>
      </c>
      <c r="K31" s="17" t="s">
        <v>17</v>
      </c>
      <c r="L31" s="17" t="s">
        <v>89</v>
      </c>
      <c r="M31" s="17" t="s">
        <v>63</v>
      </c>
      <c r="N31" s="17" t="s">
        <v>66</v>
      </c>
      <c r="O31" s="40"/>
    </row>
    <row r="32" spans="1:15" x14ac:dyDescent="0.25">
      <c r="A32" s="39"/>
      <c r="B32" s="6" t="s">
        <v>59</v>
      </c>
      <c r="C32" s="33"/>
      <c r="D32" s="9">
        <v>9</v>
      </c>
      <c r="E32" s="34"/>
      <c r="F32" s="53">
        <v>0.24</v>
      </c>
      <c r="G32" s="54">
        <f>SUM(F32*60)</f>
        <v>14.399999999999999</v>
      </c>
      <c r="H32" s="54">
        <f t="shared" si="3"/>
        <v>115.19999999999999</v>
      </c>
      <c r="I32" s="34"/>
      <c r="J32" s="17" t="s">
        <v>16</v>
      </c>
      <c r="K32" s="17" t="s">
        <v>17</v>
      </c>
      <c r="L32" s="17" t="s">
        <v>89</v>
      </c>
      <c r="M32" s="17" t="s">
        <v>63</v>
      </c>
      <c r="N32" s="17" t="s">
        <v>66</v>
      </c>
      <c r="O32" s="40"/>
    </row>
    <row r="33" spans="1:15" x14ac:dyDescent="0.25">
      <c r="A33" s="39"/>
      <c r="B33" s="12" t="s">
        <v>60</v>
      </c>
      <c r="C33" s="33"/>
      <c r="D33" s="10">
        <v>9</v>
      </c>
      <c r="E33" s="34"/>
      <c r="F33" s="55">
        <v>0.3</v>
      </c>
      <c r="G33" s="56">
        <f>SUM(F33*60)</f>
        <v>18</v>
      </c>
      <c r="H33" s="56">
        <f t="shared" si="3"/>
        <v>144</v>
      </c>
      <c r="I33" s="34"/>
      <c r="J33" s="18" t="s">
        <v>16</v>
      </c>
      <c r="K33" s="18" t="s">
        <v>17</v>
      </c>
      <c r="L33" s="18" t="s">
        <v>89</v>
      </c>
      <c r="M33" s="18" t="s">
        <v>63</v>
      </c>
      <c r="N33" s="18" t="s">
        <v>66</v>
      </c>
      <c r="O33" s="40"/>
    </row>
    <row r="34" spans="1:15" s="50" customFormat="1" ht="18.75" customHeight="1" x14ac:dyDescent="0.25">
      <c r="A34" s="44"/>
      <c r="B34" s="45" t="s">
        <v>81</v>
      </c>
      <c r="C34" s="45"/>
      <c r="D34" s="46"/>
      <c r="E34" s="45"/>
      <c r="F34" s="45"/>
      <c r="G34" s="45"/>
      <c r="H34" s="47"/>
      <c r="I34" s="47"/>
      <c r="J34" s="47"/>
      <c r="K34" s="47"/>
      <c r="L34" s="47"/>
      <c r="M34" s="48"/>
      <c r="N34" s="47"/>
      <c r="O34" s="49"/>
    </row>
    <row r="35" spans="1:15" x14ac:dyDescent="0.25">
      <c r="D35" s="2"/>
    </row>
    <row r="36" spans="1:15" x14ac:dyDescent="0.25">
      <c r="D36" s="2"/>
    </row>
    <row r="37" spans="1:15" s="57" customFormat="1" ht="17.25" customHeight="1" x14ac:dyDescent="0.25">
      <c r="B37" s="79" t="s">
        <v>82</v>
      </c>
      <c r="C37" s="80"/>
      <c r="D37" s="80"/>
      <c r="E37" s="80"/>
      <c r="F37" s="80"/>
      <c r="G37" s="80"/>
      <c r="H37" s="81"/>
      <c r="M37" s="58"/>
    </row>
    <row r="38" spans="1:15" s="57" customFormat="1" ht="15.75" x14ac:dyDescent="0.25">
      <c r="B38" s="59" t="s">
        <v>90</v>
      </c>
      <c r="M38" s="58"/>
    </row>
    <row r="39" spans="1:15" s="57" customFormat="1" ht="15.75" x14ac:dyDescent="0.25">
      <c r="B39" s="59" t="s">
        <v>83</v>
      </c>
      <c r="M39" s="58"/>
    </row>
    <row r="40" spans="1:15" s="57" customFormat="1" ht="15.75" x14ac:dyDescent="0.25">
      <c r="B40" s="59" t="s">
        <v>84</v>
      </c>
      <c r="M40" s="58"/>
    </row>
    <row r="41" spans="1:15" s="57" customFormat="1" ht="15.75" x14ac:dyDescent="0.25">
      <c r="B41" s="59" t="s">
        <v>85</v>
      </c>
      <c r="M41" s="58"/>
    </row>
    <row r="42" spans="1:15" s="57" customFormat="1" ht="15.75" x14ac:dyDescent="0.25">
      <c r="B42" s="59"/>
      <c r="M42" s="58"/>
    </row>
    <row r="43" spans="1:15" s="57" customFormat="1" ht="15.75" x14ac:dyDescent="0.25">
      <c r="B43" s="59"/>
      <c r="M43" s="58"/>
    </row>
    <row r="44" spans="1:15" s="57" customFormat="1" ht="15.75" x14ac:dyDescent="0.25">
      <c r="B44"/>
      <c r="M44" s="58"/>
    </row>
    <row r="45" spans="1:15" s="57" customFormat="1" ht="15.75" x14ac:dyDescent="0.25">
      <c r="B45" s="67" t="s">
        <v>99</v>
      </c>
      <c r="M45" s="58"/>
    </row>
    <row r="46" spans="1:15" x14ac:dyDescent="0.25">
      <c r="B46" s="68" t="s">
        <v>102</v>
      </c>
      <c r="D46" s="2"/>
    </row>
    <row r="47" spans="1:15" x14ac:dyDescent="0.25">
      <c r="B47" s="68" t="s">
        <v>103</v>
      </c>
      <c r="D47" s="2"/>
    </row>
    <row r="48" spans="1:15" x14ac:dyDescent="0.25">
      <c r="B48" s="6" t="s">
        <v>104</v>
      </c>
      <c r="D48" s="2"/>
    </row>
    <row r="49" spans="2:4" x14ac:dyDescent="0.25">
      <c r="B49" s="69" t="s">
        <v>100</v>
      </c>
      <c r="D49" s="1"/>
    </row>
    <row r="50" spans="2:4" ht="18" x14ac:dyDescent="0.35">
      <c r="B50" s="68" t="s">
        <v>101</v>
      </c>
      <c r="D50" s="1"/>
    </row>
    <row r="51" spans="2:4" ht="18.75" x14ac:dyDescent="0.35">
      <c r="B51" s="6" t="s">
        <v>96</v>
      </c>
      <c r="D51" s="1"/>
    </row>
    <row r="52" spans="2:4" x14ac:dyDescent="0.25">
      <c r="B52" s="6" t="s">
        <v>97</v>
      </c>
      <c r="D52" s="1"/>
    </row>
    <row r="53" spans="2:4" ht="18" x14ac:dyDescent="0.35">
      <c r="B53" s="6" t="s">
        <v>95</v>
      </c>
    </row>
    <row r="54" spans="2:4" x14ac:dyDescent="0.25">
      <c r="B54" s="6" t="s">
        <v>105</v>
      </c>
    </row>
    <row r="55" spans="2:4" x14ac:dyDescent="0.25">
      <c r="B55" s="6" t="s">
        <v>106</v>
      </c>
    </row>
    <row r="56" spans="2:4" x14ac:dyDescent="0.25">
      <c r="B56" s="6" t="s">
        <v>107</v>
      </c>
    </row>
    <row r="57" spans="2:4" ht="17.25" x14ac:dyDescent="0.25">
      <c r="B57" s="12" t="s">
        <v>98</v>
      </c>
    </row>
  </sheetData>
  <mergeCells count="4">
    <mergeCell ref="F3:H3"/>
    <mergeCell ref="B2:N2"/>
    <mergeCell ref="J3:N3"/>
    <mergeCell ref="B37:H37"/>
  </mergeCells>
  <pageMargins left="0.7" right="0.7" top="0.75" bottom="0.75" header="0.3" footer="0.3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356CE7675474A94B82F86EE68D3EC" ma:contentTypeVersion="12" ma:contentTypeDescription="Create a new document." ma:contentTypeScope="" ma:versionID="c43d1a8b38b3e63b01b9f5e1bf66fbb7">
  <xsd:schema xmlns:xsd="http://www.w3.org/2001/XMLSchema" xmlns:xs="http://www.w3.org/2001/XMLSchema" xmlns:p="http://schemas.microsoft.com/office/2006/metadata/properties" xmlns:ns2="1bd83887-baf0-44c4-af18-68adc806084e" xmlns:ns3="0dc6b469-fa99-4fd6-8f37-d0a3efd3c33f" targetNamespace="http://schemas.microsoft.com/office/2006/metadata/properties" ma:root="true" ma:fieldsID="8c2b8a1af3d41f1528ee43a1f58fc09f" ns2:_="" ns3:_="">
    <xsd:import namespace="1bd83887-baf0-44c4-af18-68adc806084e"/>
    <xsd:import namespace="0dc6b469-fa99-4fd6-8f37-d0a3efd3c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83887-baf0-44c4-af18-68adc8060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6b469-fa99-4fd6-8f37-d0a3efd3c33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3d854-60d3-412a-bb17-c19dd30b6fe7}" ma:internalName="TaxCatchAll" ma:showField="CatchAllData" ma:web="0dc6b469-fa99-4fd6-8f37-d0a3efd3c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6b469-fa99-4fd6-8f37-d0a3efd3c33f" xsi:nil="true"/>
  </documentManagement>
</p:properties>
</file>

<file path=customXml/itemProps1.xml><?xml version="1.0" encoding="utf-8"?>
<ds:datastoreItem xmlns:ds="http://schemas.openxmlformats.org/officeDocument/2006/customXml" ds:itemID="{410A5084-36C1-4B01-8502-26339FAEA802}"/>
</file>

<file path=customXml/itemProps2.xml><?xml version="1.0" encoding="utf-8"?>
<ds:datastoreItem xmlns:ds="http://schemas.openxmlformats.org/officeDocument/2006/customXml" ds:itemID="{697F2DF5-CBF9-4B38-A361-BC5053F92EE5}"/>
</file>

<file path=customXml/itemProps3.xml><?xml version="1.0" encoding="utf-8"?>
<ds:datastoreItem xmlns:ds="http://schemas.openxmlformats.org/officeDocument/2006/customXml" ds:itemID="{68020072-AF7D-48DD-A87E-6866809575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Everpure</vt:lpstr>
      <vt:lpstr>Sheet3</vt:lpstr>
      <vt:lpstr>Steamers</vt:lpstr>
      <vt:lpstr>Steamers!Print_Area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Lanning, John</dc:creator>
  <cp:lastModifiedBy>Frank Gorman</cp:lastModifiedBy>
  <cp:lastPrinted>2017-06-13T14:02:33Z</cp:lastPrinted>
  <dcterms:created xsi:type="dcterms:W3CDTF">2014-05-28T13:08:56Z</dcterms:created>
  <dcterms:modified xsi:type="dcterms:W3CDTF">2017-11-30T20:36:10Z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0x0101006F4356CE7675474A94B82F86EE68D3EC</vt:lpwstr>
  </property>
</Properties>
</file>